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drawings/drawing2.xml" ContentType="application/vnd.openxmlformats-officedocument.drawing+xml"/>
  <Override PartName="/xl/charts/chart3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charts/chart4.xml" ContentType="application/vnd.openxmlformats-officedocument.drawingml.chart+xml"/>
  <Override PartName="/xl/charts/style4.xml" ContentType="application/vnd.ms-office.chartstyle+xml"/>
  <Override PartName="/xl/charts/colors4.xml" ContentType="application/vnd.ms-office.chartcolorstyle+xml"/>
  <Override PartName="/xl/drawings/drawing3.xml" ContentType="application/vnd.openxmlformats-officedocument.drawing+xml"/>
  <Override PartName="/xl/charts/chart5.xml" ContentType="application/vnd.openxmlformats-officedocument.drawingml.chart+xml"/>
  <Override PartName="/xl/charts/style5.xml" ContentType="application/vnd.ms-office.chartstyle+xml"/>
  <Override PartName="/xl/charts/colors5.xml" ContentType="application/vnd.ms-office.chartcolorstyle+xml"/>
  <Override PartName="/xl/charts/chart6.xml" ContentType="application/vnd.openxmlformats-officedocument.drawingml.chart+xml"/>
  <Override PartName="/xl/charts/style6.xml" ContentType="application/vnd.ms-office.chartstyle+xml"/>
  <Override PartName="/xl/charts/colors6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9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Onmotica Developer\Desktop\MQSensorsLib\WPDigitalizer\MQ131\"/>
    </mc:Choice>
  </mc:AlternateContent>
  <xr:revisionPtr revIDLastSave="0" documentId="13_ncr:1_{5C423710-6C84-4063-BC5B-252C54050588}" xr6:coauthVersionLast="43" xr6:coauthVersionMax="43" xr10:uidLastSave="{00000000-0000-0000-0000-000000000000}"/>
  <bookViews>
    <workbookView xWindow="-120" yWindow="-120" windowWidth="20730" windowHeight="11160" activeTab="2" xr2:uid="{9C5EFFC2-5141-4097-B56E-3EAE3E1B3AE4}"/>
  </bookViews>
  <sheets>
    <sheet name="CL2" sheetId="3" r:id="rId1"/>
    <sheet name="NOx" sheetId="4" r:id="rId2"/>
    <sheet name="O3" sheetId="6" r:id="rId3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calcChain.xml><?xml version="1.0" encoding="utf-8"?>
<calcChain xmlns="http://schemas.openxmlformats.org/spreadsheetml/2006/main">
  <c r="E20" i="6" l="1"/>
  <c r="E21" i="6"/>
  <c r="E22" i="6"/>
  <c r="E23" i="6"/>
  <c r="D20" i="6"/>
  <c r="D21" i="6"/>
  <c r="D22" i="6"/>
  <c r="D23" i="6"/>
  <c r="C20" i="6"/>
  <c r="C21" i="6"/>
  <c r="C22" i="6"/>
  <c r="C23" i="6"/>
  <c r="C19" i="6"/>
  <c r="E21" i="4"/>
  <c r="E22" i="4"/>
  <c r="E23" i="4"/>
  <c r="E24" i="4"/>
  <c r="D21" i="4"/>
  <c r="D22" i="4"/>
  <c r="D23" i="4"/>
  <c r="D24" i="4"/>
  <c r="C21" i="4"/>
  <c r="C22" i="4"/>
  <c r="C23" i="4"/>
  <c r="C24" i="4"/>
  <c r="C20" i="4"/>
  <c r="C21" i="3"/>
  <c r="C22" i="3"/>
  <c r="C23" i="3"/>
  <c r="C24" i="3"/>
  <c r="C20" i="3"/>
  <c r="D21" i="3" l="1"/>
  <c r="E21" i="3" s="1"/>
  <c r="D22" i="3"/>
  <c r="E22" i="3" s="1"/>
  <c r="D23" i="3"/>
  <c r="E23" i="3" s="1"/>
  <c r="D24" i="3"/>
  <c r="E24" i="3" s="1"/>
  <c r="D19" i="6" l="1"/>
  <c r="E19" i="6" s="1"/>
  <c r="D20" i="4" l="1"/>
  <c r="E20" i="4" s="1"/>
  <c r="E30" i="4" l="1"/>
  <c r="D20" i="3"/>
  <c r="E20" i="3" s="1"/>
  <c r="E30" i="3" l="1"/>
  <c r="E29" i="6"/>
</calcChain>
</file>

<file path=xl/sharedStrings.xml><?xml version="1.0" encoding="utf-8"?>
<sst xmlns="http://schemas.openxmlformats.org/spreadsheetml/2006/main" count="30" uniqueCount="9">
  <si>
    <t>RS/R0</t>
  </si>
  <si>
    <t>LPG</t>
  </si>
  <si>
    <t>Error</t>
  </si>
  <si>
    <t>Error porcentual</t>
  </si>
  <si>
    <t>Error promedio</t>
  </si>
  <si>
    <t>PPM Calculado</t>
  </si>
  <si>
    <t>ppm</t>
  </si>
  <si>
    <t>CL2</t>
  </si>
  <si>
    <t>Nox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</si>
</sst>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0" fillId="0" borderId="1" xfId="0" applyBorder="1"/>
    <xf numFmtId="0" fontId="0" fillId="2" borderId="1" xfId="0" applyFill="1" applyBorder="1" applyAlignment="1"/>
    <xf numFmtId="0" fontId="0" fillId="2" borderId="1" xfId="0" applyFill="1" applyBorder="1"/>
    <xf numFmtId="0" fontId="0" fillId="2" borderId="2" xfId="0" applyFill="1" applyBorder="1" applyAlignment="1">
      <alignment horizontal="center" wrapText="1"/>
    </xf>
    <xf numFmtId="0" fontId="0" fillId="2" borderId="3" xfId="0" applyFill="1" applyBorder="1" applyAlignment="1">
      <alignment horizontal="center" wrapText="1"/>
    </xf>
    <xf numFmtId="0" fontId="0" fillId="2" borderId="1" xfId="0" applyFill="1" applyBorder="1" applyAlignment="1">
      <alignment horizontal="center"/>
    </xf>
    <xf numFmtId="0" fontId="0" fillId="2" borderId="1" xfId="0" applyFill="1" applyBorder="1" applyAlignment="1">
      <alignment horizontal="center" vertical="center"/>
    </xf>
    <xf numFmtId="0" fontId="0" fillId="2" borderId="2" xfId="0" applyFill="1" applyBorder="1" applyAlignment="1">
      <alignment horizontal="center" vertical="center" wrapText="1"/>
    </xf>
    <xf numFmtId="0" fontId="0" fillId="2" borderId="3" xfId="0" applyFill="1" applyBorder="1" applyAlignment="1">
      <alignment horizontal="center" vertical="center" wrapText="1"/>
    </xf>
    <xf numFmtId="0" fontId="0" fillId="2" borderId="2" xfId="0" applyFill="1" applyBorder="1" applyAlignment="1">
      <alignment horizontal="center"/>
    </xf>
    <xf numFmtId="0" fontId="0" fillId="2" borderId="3" xfId="0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_rels/chart4.xml.rels><?xml version="1.0" encoding="UTF-8" standalone="yes"?>
<Relationships xmlns="http://schemas.openxmlformats.org/package/2006/relationships"><Relationship Id="rId2" Type="http://schemas.microsoft.com/office/2011/relationships/chartColorStyle" Target="colors4.xml"/><Relationship Id="rId1" Type="http://schemas.microsoft.com/office/2011/relationships/chartStyle" Target="style4.xml"/></Relationships>
</file>

<file path=xl/charts/_rels/chart5.xml.rels><?xml version="1.0" encoding="UTF-8" standalone="yes"?>
<Relationships xmlns="http://schemas.openxmlformats.org/package/2006/relationships"><Relationship Id="rId2" Type="http://schemas.microsoft.com/office/2011/relationships/chartColorStyle" Target="colors5.xml"/><Relationship Id="rId1" Type="http://schemas.microsoft.com/office/2011/relationships/chartStyle" Target="style5.xml"/></Relationships>
</file>

<file path=xl/charts/_rels/chart6.xml.rels><?xml version="1.0" encoding="UTF-8" standalone="yes"?>
<Relationships xmlns="http://schemas.openxmlformats.org/package/2006/relationships"><Relationship Id="rId2" Type="http://schemas.microsoft.com/office/2011/relationships/chartColorStyle" Target="colors6.xml"/><Relationship Id="rId1" Type="http://schemas.microsoft.com/office/2011/relationships/chartStyle" Target="style6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419"/>
              <a:t>CH4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419"/>
        </a:p>
      </c:txPr>
    </c:title>
    <c:autoTitleDeleted val="0"/>
    <c:plotArea>
      <c:layout/>
      <c:scatterChart>
        <c:scatterStyle val="lineMarker"/>
        <c:varyColors val="0"/>
        <c:ser>
          <c:idx val="0"/>
          <c:order val="0"/>
          <c:spPr>
            <a:ln w="1905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trendline>
            <c:spPr>
              <a:ln w="19050" cap="rnd">
                <a:solidFill>
                  <a:schemeClr val="accent1"/>
                </a:solidFill>
                <a:prstDash val="sysDot"/>
              </a:ln>
              <a:effectLst/>
            </c:spPr>
            <c:trendlineType val="power"/>
            <c:dispRSqr val="1"/>
            <c:dispEq val="1"/>
            <c:trendlineLbl>
              <c:layout>
                <c:manualLayout>
                  <c:x val="0.65"/>
                  <c:y val="0.33265565762613009"/>
                </c:manualLayout>
              </c:layout>
              <c:numFmt formatCode="General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anchor="ctr" anchorCtr="1"/>
                <a:lstStyle/>
                <a:p>
                  <a:pPr>
                    <a:defRPr sz="1400" b="0" i="0" u="none" strike="noStrike" kern="1200" baseline="0">
                      <a:solidFill>
                        <a:schemeClr val="tx1">
                          <a:lumMod val="65000"/>
                          <a:lumOff val="35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s-419"/>
                </a:p>
              </c:txPr>
            </c:trendlineLbl>
          </c:trendline>
          <c:xVal>
            <c:numRef>
              <c:f>'CL2'!$A$3:$A$12</c:f>
              <c:numCache>
                <c:formatCode>General</c:formatCode>
                <c:ptCount val="10"/>
                <c:pt idx="0">
                  <c:v>4.95771362897593</c:v>
                </c:pt>
                <c:pt idx="1">
                  <c:v>9.8230308725547495</c:v>
                </c:pt>
                <c:pt idx="2">
                  <c:v>19.669368607446</c:v>
                </c:pt>
                <c:pt idx="3">
                  <c:v>49.502000987104402</c:v>
                </c:pt>
                <c:pt idx="4">
                  <c:v>99.178871336368402</c:v>
                </c:pt>
              </c:numCache>
            </c:numRef>
          </c:xVal>
          <c:yVal>
            <c:numRef>
              <c:f>'CL2'!$B$3:$B$12</c:f>
              <c:numCache>
                <c:formatCode>General</c:formatCode>
                <c:ptCount val="10"/>
                <c:pt idx="0">
                  <c:v>5.97035286583837</c:v>
                </c:pt>
                <c:pt idx="1">
                  <c:v>3.8904514499428</c:v>
                </c:pt>
                <c:pt idx="2">
                  <c:v>2.3659196974857601</c:v>
                </c:pt>
                <c:pt idx="3">
                  <c:v>0.99083194489276805</c:v>
                </c:pt>
                <c:pt idx="4">
                  <c:v>0.49659232145033599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11FD-4353-A2BF-5C8EE90E303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678040880"/>
        <c:axId val="678039568"/>
      </c:scatterChart>
      <c:valAx>
        <c:axId val="678040880"/>
        <c:scaling>
          <c:logBase val="10"/>
          <c:orientation val="maxMin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419"/>
          </a:p>
        </c:txPr>
        <c:crossAx val="678039568"/>
        <c:crosses val="autoZero"/>
        <c:crossBetween val="midCat"/>
      </c:valAx>
      <c:valAx>
        <c:axId val="678039568"/>
        <c:scaling>
          <c:logBase val="10"/>
          <c:orientation val="minMax"/>
        </c:scaling>
        <c:delete val="0"/>
        <c:axPos val="r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419"/>
          </a:p>
        </c:txPr>
        <c:crossAx val="678040880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419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419"/>
              <a:t>CH4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419"/>
        </a:p>
      </c:txPr>
    </c:title>
    <c:autoTitleDeleted val="0"/>
    <c:plotArea>
      <c:layout/>
      <c:scatterChart>
        <c:scatterStyle val="lineMarker"/>
        <c:varyColors val="0"/>
        <c:ser>
          <c:idx val="0"/>
          <c:order val="0"/>
          <c:spPr>
            <a:ln w="1905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trendline>
            <c:spPr>
              <a:ln w="19050" cap="rnd">
                <a:solidFill>
                  <a:schemeClr val="accent1"/>
                </a:solidFill>
                <a:prstDash val="sysDot"/>
              </a:ln>
              <a:effectLst/>
            </c:spPr>
            <c:trendlineType val="power"/>
            <c:dispRSqr val="1"/>
            <c:dispEq val="1"/>
            <c:trendlineLbl>
              <c:layout>
                <c:manualLayout>
                  <c:x val="-0.43175546806649168"/>
                  <c:y val="-0.58347222222222217"/>
                </c:manualLayout>
              </c:layout>
              <c:numFmt formatCode="General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anchor="ctr" anchorCtr="1"/>
                <a:lstStyle/>
                <a:p>
                  <a:pPr>
                    <a:defRPr sz="1400" b="0" i="0" u="none" strike="noStrike" kern="1200" baseline="0">
                      <a:solidFill>
                        <a:schemeClr val="tx1">
                          <a:lumMod val="65000"/>
                          <a:lumOff val="35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s-419"/>
                </a:p>
              </c:txPr>
            </c:trendlineLbl>
          </c:trendline>
          <c:xVal>
            <c:numRef>
              <c:f>'CL2'!$A$20:$A$29</c:f>
              <c:numCache>
                <c:formatCode>General</c:formatCode>
                <c:ptCount val="10"/>
                <c:pt idx="0">
                  <c:v>5.97035286583837</c:v>
                </c:pt>
                <c:pt idx="1">
                  <c:v>3.8904514499428</c:v>
                </c:pt>
                <c:pt idx="2">
                  <c:v>2.3659196974857601</c:v>
                </c:pt>
                <c:pt idx="3">
                  <c:v>0.99083194489276805</c:v>
                </c:pt>
                <c:pt idx="4">
                  <c:v>0.49659232145033599</c:v>
                </c:pt>
              </c:numCache>
            </c:numRef>
          </c:xVal>
          <c:yVal>
            <c:numRef>
              <c:f>'CL2'!$B$20:$B$29</c:f>
              <c:numCache>
                <c:formatCode>General</c:formatCode>
                <c:ptCount val="10"/>
                <c:pt idx="0">
                  <c:v>4.95771362897593</c:v>
                </c:pt>
                <c:pt idx="1">
                  <c:v>9.8230308725547495</c:v>
                </c:pt>
                <c:pt idx="2">
                  <c:v>19.669368607446</c:v>
                </c:pt>
                <c:pt idx="3">
                  <c:v>49.502000987104402</c:v>
                </c:pt>
                <c:pt idx="4">
                  <c:v>99.178871336368402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4BFB-4004-9DC5-83F5D8506A4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560564592"/>
        <c:axId val="656256904"/>
      </c:scatterChart>
      <c:valAx>
        <c:axId val="560564592"/>
        <c:scaling>
          <c:logBase val="10"/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419"/>
          </a:p>
        </c:txPr>
        <c:crossAx val="656256904"/>
        <c:crosses val="autoZero"/>
        <c:crossBetween val="midCat"/>
      </c:valAx>
      <c:valAx>
        <c:axId val="656256904"/>
        <c:scaling>
          <c:logBase val="10"/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419"/>
          </a:p>
        </c:txPr>
        <c:crossAx val="560564592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419"/>
    </a:p>
  </c:tx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419"/>
              <a:t>NOx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419"/>
        </a:p>
      </c:txPr>
    </c:title>
    <c:autoTitleDeleted val="0"/>
    <c:plotArea>
      <c:layout/>
      <c:scatterChart>
        <c:scatterStyle val="lineMarker"/>
        <c:varyColors val="0"/>
        <c:ser>
          <c:idx val="0"/>
          <c:order val="0"/>
          <c:spPr>
            <a:ln w="1905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trendline>
            <c:spPr>
              <a:ln w="19050" cap="rnd">
                <a:solidFill>
                  <a:schemeClr val="accent1"/>
                </a:solidFill>
                <a:prstDash val="sysDot"/>
              </a:ln>
              <a:effectLst/>
            </c:spPr>
            <c:trendlineType val="power"/>
            <c:dispRSqr val="1"/>
            <c:dispEq val="1"/>
            <c:trendlineLbl>
              <c:layout>
                <c:manualLayout>
                  <c:x val="-9.4857830271216095E-2"/>
                  <c:y val="-0.57906423155438902"/>
                </c:manualLayout>
              </c:layout>
              <c:numFmt formatCode="General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anchor="ctr" anchorCtr="1"/>
                <a:lstStyle/>
                <a:p>
                  <a:pPr>
                    <a:defRPr sz="1200" b="0" i="0" u="none" strike="noStrike" kern="1200" baseline="0">
                      <a:solidFill>
                        <a:schemeClr val="tx1">
                          <a:lumMod val="65000"/>
                          <a:lumOff val="35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s-419"/>
                </a:p>
              </c:txPr>
            </c:trendlineLbl>
          </c:trendline>
          <c:xVal>
            <c:numRef>
              <c:f>NOx!$A$3:$A$9</c:f>
              <c:numCache>
                <c:formatCode>General</c:formatCode>
                <c:ptCount val="7"/>
                <c:pt idx="0">
                  <c:v>5.0046907361960198</c:v>
                </c:pt>
                <c:pt idx="1">
                  <c:v>9.8124722852028796</c:v>
                </c:pt>
                <c:pt idx="2">
                  <c:v>19.638476096061598</c:v>
                </c:pt>
                <c:pt idx="3">
                  <c:v>49.859567045140302</c:v>
                </c:pt>
                <c:pt idx="4">
                  <c:v>98.761306460498801</c:v>
                </c:pt>
              </c:numCache>
            </c:numRef>
          </c:xVal>
          <c:yVal>
            <c:numRef>
              <c:f>NOx!$B$3:$B$9</c:f>
              <c:numCache>
                <c:formatCode>General</c:formatCode>
                <c:ptCount val="7"/>
                <c:pt idx="0">
                  <c:v>8.0909589917838201</c:v>
                </c:pt>
                <c:pt idx="1">
                  <c:v>5.5718574893193002</c:v>
                </c:pt>
                <c:pt idx="2">
                  <c:v>3.9994474976109702</c:v>
                </c:pt>
                <c:pt idx="3">
                  <c:v>2.8313919957993798</c:v>
                </c:pt>
                <c:pt idx="4">
                  <c:v>2.0323570109362201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BFB3-41CB-8627-A55B4881DFF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478325112"/>
        <c:axId val="478325768"/>
      </c:scatterChart>
      <c:valAx>
        <c:axId val="478325112"/>
        <c:scaling>
          <c:logBase val="10"/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419"/>
          </a:p>
        </c:txPr>
        <c:crossAx val="478325768"/>
        <c:crosses val="autoZero"/>
        <c:crossBetween val="midCat"/>
      </c:valAx>
      <c:valAx>
        <c:axId val="478325768"/>
        <c:scaling>
          <c:logBase val="10"/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419"/>
          </a:p>
        </c:txPr>
        <c:crossAx val="478325112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419"/>
    </a:p>
  </c:txPr>
  <c:printSettings>
    <c:headerFooter/>
    <c:pageMargins b="0.75" l="0.7" r="0.7" t="0.75" header="0.3" footer="0.3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419"/>
              <a:t>NOx</a:t>
            </a:r>
          </a:p>
        </c:rich>
      </c:tx>
      <c:layout>
        <c:manualLayout>
          <c:xMode val="edge"/>
          <c:yMode val="edge"/>
          <c:x val="0.43745822397200351"/>
          <c:y val="4.1666666666666664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419"/>
        </a:p>
      </c:txPr>
    </c:title>
    <c:autoTitleDeleted val="0"/>
    <c:plotArea>
      <c:layout/>
      <c:scatterChart>
        <c:scatterStyle val="lineMarker"/>
        <c:varyColors val="0"/>
        <c:ser>
          <c:idx val="0"/>
          <c:order val="0"/>
          <c:spPr>
            <a:ln w="1905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trendline>
            <c:spPr>
              <a:ln w="19050" cap="rnd">
                <a:solidFill>
                  <a:schemeClr val="accent1"/>
                </a:solidFill>
                <a:prstDash val="sysDot"/>
              </a:ln>
              <a:effectLst/>
            </c:spPr>
            <c:trendlineType val="power"/>
            <c:dispRSqr val="1"/>
            <c:dispEq val="1"/>
            <c:trendlineLbl>
              <c:layout>
                <c:manualLayout>
                  <c:x val="-5.6183945756780401E-2"/>
                  <c:y val="-0.56482429279673374"/>
                </c:manualLayout>
              </c:layout>
              <c:numFmt formatCode="General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anchor="ctr" anchorCtr="1"/>
                <a:lstStyle/>
                <a:p>
                  <a:pPr>
                    <a:defRPr sz="1200" b="0" i="0" u="none" strike="noStrike" kern="1200" baseline="0">
                      <a:solidFill>
                        <a:schemeClr val="tx1">
                          <a:lumMod val="65000"/>
                          <a:lumOff val="35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s-419"/>
                </a:p>
              </c:txPr>
            </c:trendlineLbl>
          </c:trendline>
          <c:xVal>
            <c:numRef>
              <c:f>NOx!$A$20:$A$26</c:f>
              <c:numCache>
                <c:formatCode>General</c:formatCode>
                <c:ptCount val="7"/>
                <c:pt idx="0">
                  <c:v>8.0909589917838201</c:v>
                </c:pt>
                <c:pt idx="1">
                  <c:v>5.5718574893193002</c:v>
                </c:pt>
                <c:pt idx="2">
                  <c:v>3.9994474976109702</c:v>
                </c:pt>
                <c:pt idx="3">
                  <c:v>2.8313919957993798</c:v>
                </c:pt>
                <c:pt idx="4">
                  <c:v>2.0323570109362201</c:v>
                </c:pt>
              </c:numCache>
            </c:numRef>
          </c:xVal>
          <c:yVal>
            <c:numRef>
              <c:f>NOx!$B$20:$B$26</c:f>
              <c:numCache>
                <c:formatCode>General</c:formatCode>
                <c:ptCount val="7"/>
                <c:pt idx="0">
                  <c:v>5.0046907361960198</c:v>
                </c:pt>
                <c:pt idx="1">
                  <c:v>9.8124722852028796</c:v>
                </c:pt>
                <c:pt idx="2">
                  <c:v>19.638476096061598</c:v>
                </c:pt>
                <c:pt idx="3">
                  <c:v>49.859567045140302</c:v>
                </c:pt>
                <c:pt idx="4">
                  <c:v>98.761306460498801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46FF-4B06-875B-A7FF4AAF5C1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556639544"/>
        <c:axId val="556638888"/>
      </c:scatterChart>
      <c:valAx>
        <c:axId val="556639544"/>
        <c:scaling>
          <c:logBase val="10"/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419"/>
          </a:p>
        </c:txPr>
        <c:crossAx val="556638888"/>
        <c:crosses val="autoZero"/>
        <c:crossBetween val="midCat"/>
      </c:valAx>
      <c:valAx>
        <c:axId val="556638888"/>
        <c:scaling>
          <c:logBase val="10"/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419"/>
          </a:p>
        </c:txPr>
        <c:crossAx val="556639544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419"/>
    </a:p>
  </c:txPr>
  <c:printSettings>
    <c:headerFooter/>
    <c:pageMargins b="0.75" l="0.7" r="0.7" t="0.75" header="0.3" footer="0.3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419"/>
              <a:t>O3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419"/>
        </a:p>
      </c:txPr>
    </c:title>
    <c:autoTitleDeleted val="0"/>
    <c:plotArea>
      <c:layout/>
      <c:scatterChart>
        <c:scatterStyle val="lineMarker"/>
        <c:varyColors val="0"/>
        <c:ser>
          <c:idx val="0"/>
          <c:order val="0"/>
          <c:spPr>
            <a:ln w="1905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trendline>
            <c:spPr>
              <a:ln w="19050" cap="rnd">
                <a:solidFill>
                  <a:schemeClr val="accent1"/>
                </a:solidFill>
                <a:prstDash val="sysDot"/>
              </a:ln>
              <a:effectLst/>
            </c:spPr>
            <c:trendlineType val="power"/>
            <c:dispRSqr val="1"/>
            <c:dispEq val="1"/>
            <c:trendlineLbl>
              <c:layout>
                <c:manualLayout>
                  <c:x val="-0.13721259842519684"/>
                  <c:y val="0.15789297171186936"/>
                </c:manualLayout>
              </c:layout>
              <c:numFmt formatCode="General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anchor="ctr" anchorCtr="1"/>
                <a:lstStyle/>
                <a:p>
                  <a:pPr>
                    <a:defRPr sz="1600" b="0" i="0" u="none" strike="noStrike" kern="1200" baseline="0">
                      <a:solidFill>
                        <a:schemeClr val="tx1">
                          <a:lumMod val="65000"/>
                          <a:lumOff val="35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s-419"/>
                </a:p>
              </c:txPr>
            </c:trendlineLbl>
          </c:trendline>
          <c:xVal>
            <c:numRef>
              <c:f>'O3'!$A$3:$A$9</c:f>
              <c:numCache>
                <c:formatCode>General</c:formatCode>
                <c:ptCount val="7"/>
                <c:pt idx="0">
                  <c:v>5.0150520994888197</c:v>
                </c:pt>
                <c:pt idx="1">
                  <c:v>9.83929704243101</c:v>
                </c:pt>
                <c:pt idx="2">
                  <c:v>19.7084601976897</c:v>
                </c:pt>
                <c:pt idx="3">
                  <c:v>50.1201054491519</c:v>
                </c:pt>
                <c:pt idx="4">
                  <c:v>99.347213074199502</c:v>
                </c:pt>
              </c:numCache>
            </c:numRef>
          </c:xVal>
          <c:yVal>
            <c:numRef>
              <c:f>'O3'!$B$3:$B$9</c:f>
              <c:numCache>
                <c:formatCode>General</c:formatCode>
                <c:ptCount val="7"/>
                <c:pt idx="0">
                  <c:v>4.0550853544838397</c:v>
                </c:pt>
                <c:pt idx="1">
                  <c:v>2.2387211385683399</c:v>
                </c:pt>
                <c:pt idx="2">
                  <c:v>1.21898959892486</c:v>
                </c:pt>
                <c:pt idx="3">
                  <c:v>0.49659232145033699</c:v>
                </c:pt>
                <c:pt idx="4">
                  <c:v>0.28183829312644498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C3BC-4BD2-90C1-48D975BFE43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366270552"/>
        <c:axId val="690053448"/>
      </c:scatterChart>
      <c:valAx>
        <c:axId val="366270552"/>
        <c:scaling>
          <c:logBase val="10"/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419"/>
          </a:p>
        </c:txPr>
        <c:crossAx val="690053448"/>
        <c:crosses val="autoZero"/>
        <c:crossBetween val="midCat"/>
      </c:valAx>
      <c:valAx>
        <c:axId val="690053448"/>
        <c:scaling>
          <c:logBase val="10"/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419"/>
          </a:p>
        </c:txPr>
        <c:crossAx val="366270552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419"/>
    </a:p>
  </c:txPr>
  <c:printSettings>
    <c:headerFooter/>
    <c:pageMargins b="0.75" l="0.7" r="0.7" t="0.75" header="0.3" footer="0.3"/>
    <c:pageSetup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419"/>
              <a:t>O3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419"/>
        </a:p>
      </c:txPr>
    </c:title>
    <c:autoTitleDeleted val="0"/>
    <c:plotArea>
      <c:layout/>
      <c:scatterChart>
        <c:scatterStyle val="lineMarker"/>
        <c:varyColors val="0"/>
        <c:ser>
          <c:idx val="0"/>
          <c:order val="0"/>
          <c:spPr>
            <a:ln w="1905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trendline>
            <c:spPr>
              <a:ln w="19050" cap="rnd">
                <a:solidFill>
                  <a:schemeClr val="accent1"/>
                </a:solidFill>
                <a:prstDash val="sysDot"/>
              </a:ln>
              <a:effectLst/>
            </c:spPr>
            <c:trendlineType val="power"/>
            <c:dispRSqr val="1"/>
            <c:dispEq val="1"/>
            <c:trendlineLbl>
              <c:layout>
                <c:manualLayout>
                  <c:x val="-0.31974168853893264"/>
                  <c:y val="-0.55465514727325749"/>
                </c:manualLayout>
              </c:layout>
              <c:numFmt formatCode="General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anchor="ctr" anchorCtr="1"/>
                <a:lstStyle/>
                <a:p>
                  <a:pPr>
                    <a:defRPr sz="1200" b="0" i="0" u="none" strike="noStrike" kern="1200" baseline="0">
                      <a:solidFill>
                        <a:schemeClr val="tx1">
                          <a:lumMod val="65000"/>
                          <a:lumOff val="35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s-419"/>
                </a:p>
              </c:txPr>
            </c:trendlineLbl>
          </c:trendline>
          <c:xVal>
            <c:numRef>
              <c:f>'O3'!$A$19:$A$25</c:f>
              <c:numCache>
                <c:formatCode>General</c:formatCode>
                <c:ptCount val="7"/>
                <c:pt idx="0">
                  <c:v>4.0550853544838397</c:v>
                </c:pt>
                <c:pt idx="1">
                  <c:v>2.2387211385683399</c:v>
                </c:pt>
                <c:pt idx="2">
                  <c:v>1.21898959892486</c:v>
                </c:pt>
                <c:pt idx="3">
                  <c:v>0.49659232145033699</c:v>
                </c:pt>
                <c:pt idx="4">
                  <c:v>0.28183829312644498</c:v>
                </c:pt>
              </c:numCache>
            </c:numRef>
          </c:xVal>
          <c:yVal>
            <c:numRef>
              <c:f>'O3'!$B$19:$B$25</c:f>
              <c:numCache>
                <c:formatCode>General</c:formatCode>
                <c:ptCount val="7"/>
                <c:pt idx="0">
                  <c:v>5.0150520994888197</c:v>
                </c:pt>
                <c:pt idx="1">
                  <c:v>9.83929704243101</c:v>
                </c:pt>
                <c:pt idx="2">
                  <c:v>19.7084601976897</c:v>
                </c:pt>
                <c:pt idx="3">
                  <c:v>50.1201054491519</c:v>
                </c:pt>
                <c:pt idx="4">
                  <c:v>99.347213074199502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BE5E-4F0B-9F41-2F9E6B45367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561369232"/>
        <c:axId val="557868704"/>
      </c:scatterChart>
      <c:valAx>
        <c:axId val="561369232"/>
        <c:scaling>
          <c:logBase val="10"/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419"/>
          </a:p>
        </c:txPr>
        <c:crossAx val="557868704"/>
        <c:crosses val="autoZero"/>
        <c:crossBetween val="midCat"/>
      </c:valAx>
      <c:valAx>
        <c:axId val="557868704"/>
        <c:scaling>
          <c:logBase val="10"/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419"/>
          </a:p>
        </c:txPr>
        <c:crossAx val="561369232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419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5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6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4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5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6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chart" Target="../charts/chart2.xml"/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chart" Target="../charts/chart4.xml"/><Relationship Id="rId1" Type="http://schemas.openxmlformats.org/officeDocument/2006/relationships/chart" Target="../charts/chart3.xml"/></Relationships>
</file>

<file path=xl/drawings/_rels/drawing3.xml.rels><?xml version="1.0" encoding="UTF-8" standalone="yes"?>
<Relationships xmlns="http://schemas.openxmlformats.org/package/2006/relationships"><Relationship Id="rId2" Type="http://schemas.openxmlformats.org/officeDocument/2006/relationships/chart" Target="../charts/chart6.xml"/><Relationship Id="rId1" Type="http://schemas.openxmlformats.org/officeDocument/2006/relationships/chart" Target="../charts/chart5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585787</xdr:colOff>
      <xdr:row>0</xdr:row>
      <xdr:rowOff>23812</xdr:rowOff>
    </xdr:from>
    <xdr:to>
      <xdr:col>9</xdr:col>
      <xdr:colOff>585787</xdr:colOff>
      <xdr:row>14</xdr:row>
      <xdr:rowOff>100012</xdr:rowOff>
    </xdr:to>
    <xdr:graphicFrame macro="">
      <xdr:nvGraphicFramePr>
        <xdr:cNvPr id="2" name="Gráfico 1">
          <a:extLst>
            <a:ext uri="{FF2B5EF4-FFF2-40B4-BE49-F238E27FC236}">
              <a16:creationId xmlns:a16="http://schemas.microsoft.com/office/drawing/2014/main" id="{0CB3CFEA-75E4-4972-8AFA-42C9989A740D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5</xdr:col>
      <xdr:colOff>719137</xdr:colOff>
      <xdr:row>15</xdr:row>
      <xdr:rowOff>138112</xdr:rowOff>
    </xdr:from>
    <xdr:to>
      <xdr:col>11</xdr:col>
      <xdr:colOff>719137</xdr:colOff>
      <xdr:row>30</xdr:row>
      <xdr:rowOff>23812</xdr:rowOff>
    </xdr:to>
    <xdr:graphicFrame macro="">
      <xdr:nvGraphicFramePr>
        <xdr:cNvPr id="4" name="Gráfico 3">
          <a:extLst>
            <a:ext uri="{FF2B5EF4-FFF2-40B4-BE49-F238E27FC236}">
              <a16:creationId xmlns:a16="http://schemas.microsoft.com/office/drawing/2014/main" id="{BE731C96-EDAB-43E5-9F91-59213EC669C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90487</xdr:colOff>
      <xdr:row>0</xdr:row>
      <xdr:rowOff>109537</xdr:rowOff>
    </xdr:from>
    <xdr:to>
      <xdr:col>9</xdr:col>
      <xdr:colOff>90487</xdr:colOff>
      <xdr:row>14</xdr:row>
      <xdr:rowOff>185737</xdr:rowOff>
    </xdr:to>
    <xdr:graphicFrame macro="">
      <xdr:nvGraphicFramePr>
        <xdr:cNvPr id="2" name="Gráfico 1">
          <a:extLst>
            <a:ext uri="{FF2B5EF4-FFF2-40B4-BE49-F238E27FC236}">
              <a16:creationId xmlns:a16="http://schemas.microsoft.com/office/drawing/2014/main" id="{EBA5FE74-116B-4D40-BC9C-2141F4C41D6E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5</xdr:col>
      <xdr:colOff>585787</xdr:colOff>
      <xdr:row>16</xdr:row>
      <xdr:rowOff>4762</xdr:rowOff>
    </xdr:from>
    <xdr:to>
      <xdr:col>11</xdr:col>
      <xdr:colOff>585787</xdr:colOff>
      <xdr:row>30</xdr:row>
      <xdr:rowOff>80962</xdr:rowOff>
    </xdr:to>
    <xdr:graphicFrame macro="">
      <xdr:nvGraphicFramePr>
        <xdr:cNvPr id="3" name="Gráfico 2">
          <a:extLst>
            <a:ext uri="{FF2B5EF4-FFF2-40B4-BE49-F238E27FC236}">
              <a16:creationId xmlns:a16="http://schemas.microsoft.com/office/drawing/2014/main" id="{94D4AC63-0A44-4410-B1C6-03601C552802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252412</xdr:colOff>
      <xdr:row>0</xdr:row>
      <xdr:rowOff>0</xdr:rowOff>
    </xdr:from>
    <xdr:to>
      <xdr:col>9</xdr:col>
      <xdr:colOff>252412</xdr:colOff>
      <xdr:row>14</xdr:row>
      <xdr:rowOff>76200</xdr:rowOff>
    </xdr:to>
    <xdr:graphicFrame macro="">
      <xdr:nvGraphicFramePr>
        <xdr:cNvPr id="2" name="Gráfico 1">
          <a:extLst>
            <a:ext uri="{FF2B5EF4-FFF2-40B4-BE49-F238E27FC236}">
              <a16:creationId xmlns:a16="http://schemas.microsoft.com/office/drawing/2014/main" id="{47892C16-5384-4EBF-82A9-CC1741FD21F2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5</xdr:col>
      <xdr:colOff>338137</xdr:colOff>
      <xdr:row>15</xdr:row>
      <xdr:rowOff>176212</xdr:rowOff>
    </xdr:from>
    <xdr:to>
      <xdr:col>11</xdr:col>
      <xdr:colOff>338137</xdr:colOff>
      <xdr:row>30</xdr:row>
      <xdr:rowOff>61912</xdr:rowOff>
    </xdr:to>
    <xdr:graphicFrame macro="">
      <xdr:nvGraphicFramePr>
        <xdr:cNvPr id="3" name="Gráfico 2">
          <a:extLst>
            <a:ext uri="{FF2B5EF4-FFF2-40B4-BE49-F238E27FC236}">
              <a16:creationId xmlns:a16="http://schemas.microsoft.com/office/drawing/2014/main" id="{51DAF8CD-9B3C-4233-A98A-ACDA505431F7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37A142F-A264-4D01-A26F-E9B61CBE035D}">
  <dimension ref="A1:E30"/>
  <sheetViews>
    <sheetView topLeftCell="A7" workbookViewId="0">
      <selection activeCell="D20" sqref="D20"/>
    </sheetView>
  </sheetViews>
  <sheetFormatPr baseColWidth="10" defaultRowHeight="15" x14ac:dyDescent="0.25"/>
  <sheetData>
    <row r="1" spans="1:2" x14ac:dyDescent="0.25">
      <c r="A1" s="7" t="s">
        <v>6</v>
      </c>
      <c r="B1" s="2" t="s">
        <v>0</v>
      </c>
    </row>
    <row r="2" spans="1:2" x14ac:dyDescent="0.25">
      <c r="A2" s="7"/>
      <c r="B2" s="3" t="s">
        <v>7</v>
      </c>
    </row>
    <row r="3" spans="1:2" x14ac:dyDescent="0.25">
      <c r="A3" s="1">
        <v>4.95771362897593</v>
      </c>
      <c r="B3" s="1">
        <v>5.97035286583837</v>
      </c>
    </row>
    <row r="4" spans="1:2" x14ac:dyDescent="0.25">
      <c r="A4" s="1">
        <v>9.8230308725547495</v>
      </c>
      <c r="B4" s="1">
        <v>3.8904514499428</v>
      </c>
    </row>
    <row r="5" spans="1:2" x14ac:dyDescent="0.25">
      <c r="A5" s="1">
        <v>19.669368607446</v>
      </c>
      <c r="B5" s="1">
        <v>2.3659196974857601</v>
      </c>
    </row>
    <row r="6" spans="1:2" x14ac:dyDescent="0.25">
      <c r="A6" s="1">
        <v>49.502000987104402</v>
      </c>
      <c r="B6" s="1">
        <v>0.99083194489276805</v>
      </c>
    </row>
    <row r="7" spans="1:2" x14ac:dyDescent="0.25">
      <c r="A7" s="1">
        <v>99.178871336368402</v>
      </c>
      <c r="B7" s="1">
        <v>0.49659232145033599</v>
      </c>
    </row>
    <row r="8" spans="1:2" x14ac:dyDescent="0.25">
      <c r="A8" s="1"/>
      <c r="B8" s="1"/>
    </row>
    <row r="9" spans="1:2" x14ac:dyDescent="0.25">
      <c r="A9" s="1"/>
      <c r="B9" s="1"/>
    </row>
    <row r="10" spans="1:2" x14ac:dyDescent="0.25">
      <c r="A10" s="1"/>
      <c r="B10" s="1"/>
    </row>
    <row r="11" spans="1:2" x14ac:dyDescent="0.25">
      <c r="A11" s="1"/>
      <c r="B11" s="1"/>
    </row>
    <row r="12" spans="1:2" x14ac:dyDescent="0.25">
      <c r="A12" s="1"/>
      <c r="B12" s="1"/>
    </row>
    <row r="18" spans="1:5" x14ac:dyDescent="0.25">
      <c r="A18" s="2" t="s">
        <v>0</v>
      </c>
      <c r="B18" s="7" t="s">
        <v>6</v>
      </c>
      <c r="C18" s="8" t="s">
        <v>5</v>
      </c>
      <c r="D18" s="10" t="s">
        <v>2</v>
      </c>
      <c r="E18" s="4" t="s">
        <v>3</v>
      </c>
    </row>
    <row r="19" spans="1:5" x14ac:dyDescent="0.25">
      <c r="A19" s="3" t="s">
        <v>7</v>
      </c>
      <c r="B19" s="7"/>
      <c r="C19" s="9"/>
      <c r="D19" s="11"/>
      <c r="E19" s="5"/>
    </row>
    <row r="20" spans="1:5" x14ac:dyDescent="0.25">
      <c r="A20" s="1">
        <v>5.97035286583837</v>
      </c>
      <c r="B20" s="1">
        <v>4.95771362897593</v>
      </c>
      <c r="C20" s="1">
        <f>(47.209)*((A20)^-1.186)</f>
        <v>5.6713807024894427</v>
      </c>
      <c r="D20" s="1">
        <f>ABS(C20-B20)</f>
        <v>0.71366707351351266</v>
      </c>
      <c r="E20" s="1">
        <f>D20/B20</f>
        <v>0.14395084648342796</v>
      </c>
    </row>
    <row r="21" spans="1:5" x14ac:dyDescent="0.25">
      <c r="A21" s="1">
        <v>3.8904514499428</v>
      </c>
      <c r="B21" s="1">
        <v>9.8230308725547495</v>
      </c>
      <c r="C21" s="1">
        <f t="shared" ref="C21:C24" si="0">(47.209)*((A21)^-1.186)</f>
        <v>9.4250747035543672</v>
      </c>
      <c r="D21" s="1">
        <f t="shared" ref="D21:D28" si="1">ABS(C21-B21)</f>
        <v>0.39795616900038233</v>
      </c>
      <c r="E21" s="1">
        <f t="shared" ref="E21:E28" si="2">D21/B21</f>
        <v>4.0512564213990188E-2</v>
      </c>
    </row>
    <row r="22" spans="1:5" x14ac:dyDescent="0.25">
      <c r="A22" s="1">
        <v>2.3659196974857601</v>
      </c>
      <c r="B22" s="1">
        <v>19.669368607446</v>
      </c>
      <c r="C22" s="1">
        <f t="shared" si="0"/>
        <v>17.000465026669637</v>
      </c>
      <c r="D22" s="1">
        <f t="shared" si="1"/>
        <v>2.6689035807763624</v>
      </c>
      <c r="E22" s="1">
        <f t="shared" si="2"/>
        <v>0.13568831994769914</v>
      </c>
    </row>
    <row r="23" spans="1:5" x14ac:dyDescent="0.25">
      <c r="A23" s="1">
        <v>0.99083194489276805</v>
      </c>
      <c r="B23" s="1">
        <v>49.502000987104402</v>
      </c>
      <c r="C23" s="1">
        <f t="shared" si="0"/>
        <v>47.727512617976885</v>
      </c>
      <c r="D23" s="1">
        <f t="shared" si="1"/>
        <v>1.7744883691275177</v>
      </c>
      <c r="E23" s="1">
        <f t="shared" si="2"/>
        <v>3.5846800810936587E-2</v>
      </c>
    </row>
    <row r="24" spans="1:5" x14ac:dyDescent="0.25">
      <c r="A24" s="1">
        <v>0.49659232145033599</v>
      </c>
      <c r="B24" s="1">
        <v>99.178871336368402</v>
      </c>
      <c r="C24" s="1">
        <f t="shared" si="0"/>
        <v>108.28512473249022</v>
      </c>
      <c r="D24" s="1">
        <f t="shared" si="1"/>
        <v>9.1062533961218151</v>
      </c>
      <c r="E24" s="1">
        <f t="shared" si="2"/>
        <v>9.1816465275528877E-2</v>
      </c>
    </row>
    <row r="25" spans="1:5" x14ac:dyDescent="0.25">
      <c r="A25" s="1"/>
      <c r="B25" s="1"/>
      <c r="C25" s="1"/>
      <c r="D25" s="1"/>
      <c r="E25" s="1"/>
    </row>
    <row r="26" spans="1:5" x14ac:dyDescent="0.25">
      <c r="A26" s="1"/>
      <c r="B26" s="1"/>
      <c r="C26" s="1"/>
      <c r="D26" s="1"/>
      <c r="E26" s="1"/>
    </row>
    <row r="27" spans="1:5" x14ac:dyDescent="0.25">
      <c r="A27" s="1"/>
      <c r="B27" s="1"/>
      <c r="C27" s="1"/>
      <c r="D27" s="1"/>
      <c r="E27" s="1"/>
    </row>
    <row r="28" spans="1:5" x14ac:dyDescent="0.25">
      <c r="A28" s="1"/>
      <c r="B28" s="1"/>
      <c r="C28" s="1"/>
      <c r="D28" s="1"/>
      <c r="E28" s="1"/>
    </row>
    <row r="29" spans="1:5" x14ac:dyDescent="0.25">
      <c r="A29" s="1"/>
      <c r="B29" s="1"/>
      <c r="C29" s="1"/>
      <c r="D29" s="1"/>
      <c r="E29" s="1"/>
    </row>
    <row r="30" spans="1:5" x14ac:dyDescent="0.25">
      <c r="C30" s="6" t="s">
        <v>4</v>
      </c>
      <c r="D30" s="6"/>
      <c r="E30" s="3">
        <f>AVERAGE(E20:E29)</f>
        <v>8.9562999346316549E-2</v>
      </c>
    </row>
  </sheetData>
  <mergeCells count="6">
    <mergeCell ref="E18:E19"/>
    <mergeCell ref="C30:D30"/>
    <mergeCell ref="A1:A2"/>
    <mergeCell ref="B18:B19"/>
    <mergeCell ref="C18:C19"/>
    <mergeCell ref="D18:D19"/>
  </mergeCells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322A761-882B-44F1-A786-A95B3813B6B6}">
  <dimension ref="A1:E30"/>
  <sheetViews>
    <sheetView topLeftCell="A10" workbookViewId="0">
      <selection activeCell="E20" sqref="E20:E24"/>
    </sheetView>
  </sheetViews>
  <sheetFormatPr baseColWidth="10" defaultRowHeight="15" x14ac:dyDescent="0.25"/>
  <sheetData>
    <row r="1" spans="1:2" x14ac:dyDescent="0.25">
      <c r="A1" s="7" t="s">
        <v>6</v>
      </c>
      <c r="B1" s="2" t="s">
        <v>0</v>
      </c>
    </row>
    <row r="2" spans="1:2" x14ac:dyDescent="0.25">
      <c r="A2" s="7"/>
      <c r="B2" s="3" t="s">
        <v>8</v>
      </c>
    </row>
    <row r="3" spans="1:2" x14ac:dyDescent="0.25">
      <c r="A3" s="1">
        <v>5.0046907361960198</v>
      </c>
      <c r="B3" s="1">
        <v>8.0909589917838201</v>
      </c>
    </row>
    <row r="4" spans="1:2" x14ac:dyDescent="0.25">
      <c r="A4" s="1">
        <v>9.8124722852028796</v>
      </c>
      <c r="B4" s="1">
        <v>5.5718574893193002</v>
      </c>
    </row>
    <row r="5" spans="1:2" x14ac:dyDescent="0.25">
      <c r="A5" s="1">
        <v>19.638476096061598</v>
      </c>
      <c r="B5" s="1">
        <v>3.9994474976109702</v>
      </c>
    </row>
    <row r="6" spans="1:2" x14ac:dyDescent="0.25">
      <c r="A6" s="1">
        <v>49.859567045140302</v>
      </c>
      <c r="B6" s="1">
        <v>2.8313919957993798</v>
      </c>
    </row>
    <row r="7" spans="1:2" x14ac:dyDescent="0.25">
      <c r="A7" s="1">
        <v>98.761306460498801</v>
      </c>
      <c r="B7" s="1">
        <v>2.0323570109362201</v>
      </c>
    </row>
    <row r="8" spans="1:2" x14ac:dyDescent="0.25">
      <c r="A8" s="1"/>
      <c r="B8" s="1"/>
    </row>
    <row r="9" spans="1:2" x14ac:dyDescent="0.25">
      <c r="A9" s="1"/>
      <c r="B9" s="1"/>
    </row>
    <row r="10" spans="1:2" x14ac:dyDescent="0.25">
      <c r="A10" s="1"/>
      <c r="B10" s="1"/>
    </row>
    <row r="11" spans="1:2" x14ac:dyDescent="0.25">
      <c r="A11" s="1"/>
      <c r="B11" s="1"/>
    </row>
    <row r="18" spans="1:5" x14ac:dyDescent="0.25">
      <c r="A18" s="2" t="s">
        <v>0</v>
      </c>
      <c r="B18" s="7" t="s">
        <v>6</v>
      </c>
      <c r="C18" s="8" t="s">
        <v>5</v>
      </c>
      <c r="D18" s="10" t="s">
        <v>2</v>
      </c>
      <c r="E18" s="4" t="s">
        <v>3</v>
      </c>
    </row>
    <row r="19" spans="1:5" x14ac:dyDescent="0.25">
      <c r="A19" s="3" t="s">
        <v>8</v>
      </c>
      <c r="B19" s="7"/>
      <c r="C19" s="9"/>
      <c r="D19" s="11"/>
      <c r="E19" s="5"/>
    </row>
    <row r="20" spans="1:5" x14ac:dyDescent="0.25">
      <c r="A20" s="1">
        <v>8.0909589917838201</v>
      </c>
      <c r="B20" s="1">
        <v>5.0046907361960198</v>
      </c>
      <c r="C20" s="1">
        <f>(462.43)*((A20)^-2.204)</f>
        <v>4.6112004449837309</v>
      </c>
      <c r="D20" s="1">
        <f>ABS(C20-B20)</f>
        <v>0.39349029121228885</v>
      </c>
      <c r="E20" s="1">
        <f>D20/B20</f>
        <v>7.8624297075222296E-2</v>
      </c>
    </row>
    <row r="21" spans="1:5" x14ac:dyDescent="0.25">
      <c r="A21" s="1">
        <v>5.5718574893193002</v>
      </c>
      <c r="B21" s="1">
        <v>9.8124722852028796</v>
      </c>
      <c r="C21" s="1">
        <f t="shared" ref="C21:C24" si="0">(462.43)*((A21)^-2.204)</f>
        <v>10.492089849701173</v>
      </c>
      <c r="D21" s="1">
        <f t="shared" ref="D21:D24" si="1">ABS(C21-B21)</f>
        <v>0.6796175644982938</v>
      </c>
      <c r="E21" s="1">
        <f t="shared" ref="E21:E24" si="2">D21/B21</f>
        <v>6.926058436090067E-2</v>
      </c>
    </row>
    <row r="22" spans="1:5" x14ac:dyDescent="0.25">
      <c r="A22" s="1">
        <v>3.9994474976109702</v>
      </c>
      <c r="B22" s="1">
        <v>19.638476096061598</v>
      </c>
      <c r="C22" s="1">
        <f t="shared" si="0"/>
        <v>21.789035228243456</v>
      </c>
      <c r="D22" s="1">
        <f t="shared" si="1"/>
        <v>2.1505591321818578</v>
      </c>
      <c r="E22" s="1">
        <f t="shared" si="2"/>
        <v>0.10950743436824724</v>
      </c>
    </row>
    <row r="23" spans="1:5" x14ac:dyDescent="0.25">
      <c r="A23" s="1">
        <v>2.8313919957993798</v>
      </c>
      <c r="B23" s="1">
        <v>49.859567045140302</v>
      </c>
      <c r="C23" s="1">
        <f t="shared" si="0"/>
        <v>46.648534118230394</v>
      </c>
      <c r="D23" s="1">
        <f t="shared" si="1"/>
        <v>3.2110329269099083</v>
      </c>
      <c r="E23" s="1">
        <f t="shared" si="2"/>
        <v>6.4401540510827207E-2</v>
      </c>
    </row>
    <row r="24" spans="1:5" x14ac:dyDescent="0.25">
      <c r="A24" s="1">
        <v>2.0323570109362201</v>
      </c>
      <c r="B24" s="1">
        <v>98.761306460498801</v>
      </c>
      <c r="C24" s="1">
        <f t="shared" si="0"/>
        <v>96.875509818188107</v>
      </c>
      <c r="D24" s="1">
        <f t="shared" si="1"/>
        <v>1.8857966423106944</v>
      </c>
      <c r="E24" s="1">
        <f t="shared" si="2"/>
        <v>1.9094488620044224E-2</v>
      </c>
    </row>
    <row r="25" spans="1:5" x14ac:dyDescent="0.25">
      <c r="A25" s="1"/>
      <c r="B25" s="1"/>
      <c r="C25" s="1"/>
      <c r="D25" s="1"/>
      <c r="E25" s="1"/>
    </row>
    <row r="26" spans="1:5" x14ac:dyDescent="0.25">
      <c r="A26" s="1"/>
      <c r="B26" s="1"/>
      <c r="C26" s="1"/>
      <c r="D26" s="1"/>
      <c r="E26" s="1"/>
    </row>
    <row r="27" spans="1:5" x14ac:dyDescent="0.25">
      <c r="A27" s="1"/>
      <c r="B27" s="1"/>
      <c r="C27" s="1"/>
      <c r="D27" s="1"/>
      <c r="E27" s="1"/>
    </row>
    <row r="28" spans="1:5" x14ac:dyDescent="0.25">
      <c r="A28" s="1"/>
      <c r="B28" s="1"/>
      <c r="C28" s="1"/>
      <c r="D28" s="1"/>
      <c r="E28" s="1"/>
    </row>
    <row r="29" spans="1:5" x14ac:dyDescent="0.25">
      <c r="C29" s="1"/>
      <c r="D29" s="1"/>
      <c r="E29" s="1"/>
    </row>
    <row r="30" spans="1:5" x14ac:dyDescent="0.25">
      <c r="C30" s="6" t="s">
        <v>4</v>
      </c>
      <c r="D30" s="6"/>
      <c r="E30" s="3">
        <f>AVERAGE(E20:E29)</f>
        <v>6.8177668987048329E-2</v>
      </c>
    </row>
  </sheetData>
  <mergeCells count="6">
    <mergeCell ref="E18:E19"/>
    <mergeCell ref="C30:D30"/>
    <mergeCell ref="A1:A2"/>
    <mergeCell ref="B18:B19"/>
    <mergeCell ref="C18:C19"/>
    <mergeCell ref="D18:D19"/>
  </mergeCells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26543DA-870C-4FD9-86D4-30D11917DC17}">
  <dimension ref="A1:E29"/>
  <sheetViews>
    <sheetView tabSelected="1" topLeftCell="A7" workbookViewId="0">
      <selection activeCell="E19" sqref="E19:E23"/>
    </sheetView>
  </sheetViews>
  <sheetFormatPr baseColWidth="10" defaultRowHeight="15" x14ac:dyDescent="0.25"/>
  <sheetData>
    <row r="1" spans="1:2" x14ac:dyDescent="0.25">
      <c r="A1" s="7" t="s">
        <v>6</v>
      </c>
      <c r="B1" s="2" t="s">
        <v>0</v>
      </c>
    </row>
    <row r="2" spans="1:2" x14ac:dyDescent="0.25">
      <c r="A2" s="7"/>
      <c r="B2" s="3" t="s">
        <v>1</v>
      </c>
    </row>
    <row r="3" spans="1:2" x14ac:dyDescent="0.25">
      <c r="A3" s="1">
        <v>5.0150520994888197</v>
      </c>
      <c r="B3" s="1">
        <v>4.0550853544838397</v>
      </c>
    </row>
    <row r="4" spans="1:2" x14ac:dyDescent="0.25">
      <c r="A4" s="1">
        <v>9.83929704243101</v>
      </c>
      <c r="B4" s="1">
        <v>2.2387211385683399</v>
      </c>
    </row>
    <row r="5" spans="1:2" x14ac:dyDescent="0.25">
      <c r="A5" s="1">
        <v>19.7084601976897</v>
      </c>
      <c r="B5" s="1">
        <v>1.21898959892486</v>
      </c>
    </row>
    <row r="6" spans="1:2" x14ac:dyDescent="0.25">
      <c r="A6" s="1">
        <v>50.1201054491519</v>
      </c>
      <c r="B6" s="1">
        <v>0.49659232145033699</v>
      </c>
    </row>
    <row r="7" spans="1:2" x14ac:dyDescent="0.25">
      <c r="A7" s="1">
        <v>99.347213074199502</v>
      </c>
      <c r="B7" s="1">
        <v>0.28183829312644498</v>
      </c>
    </row>
    <row r="8" spans="1:2" x14ac:dyDescent="0.25">
      <c r="A8" s="1"/>
      <c r="B8" s="1"/>
    </row>
    <row r="9" spans="1:2" x14ac:dyDescent="0.25">
      <c r="A9" s="1"/>
      <c r="B9" s="1"/>
    </row>
    <row r="10" spans="1:2" x14ac:dyDescent="0.25">
      <c r="A10" s="1"/>
      <c r="B10" s="1"/>
    </row>
    <row r="11" spans="1:2" x14ac:dyDescent="0.25">
      <c r="A11" s="1"/>
      <c r="B11" s="1"/>
    </row>
    <row r="17" spans="1:5" x14ac:dyDescent="0.25">
      <c r="A17" s="2" t="s">
        <v>0</v>
      </c>
      <c r="B17" s="7" t="s">
        <v>6</v>
      </c>
      <c r="C17" s="8" t="s">
        <v>5</v>
      </c>
      <c r="D17" s="10" t="s">
        <v>2</v>
      </c>
      <c r="E17" s="4" t="s">
        <v>3</v>
      </c>
    </row>
    <row r="18" spans="1:5" x14ac:dyDescent="0.25">
      <c r="A18" s="3" t="s">
        <v>1</v>
      </c>
      <c r="B18" s="7"/>
      <c r="C18" s="9"/>
      <c r="D18" s="11"/>
      <c r="E18" s="5"/>
    </row>
    <row r="19" spans="1:5" x14ac:dyDescent="0.25">
      <c r="A19" s="1">
        <v>4.0550853544838397</v>
      </c>
      <c r="B19" s="1">
        <v>5.0150520994888197</v>
      </c>
      <c r="C19" s="1">
        <f>(23.943)*((A19)^-1.11)</f>
        <v>5.0617252212387767</v>
      </c>
      <c r="D19" s="1">
        <f>ABS(C19-B19)</f>
        <v>4.6673121749956969E-2</v>
      </c>
      <c r="E19" s="1">
        <f>D19/B19</f>
        <v>9.3066075534318626E-3</v>
      </c>
    </row>
    <row r="20" spans="1:5" x14ac:dyDescent="0.25">
      <c r="A20" s="1">
        <v>2.2387211385683399</v>
      </c>
      <c r="B20" s="1">
        <v>9.83929704243101</v>
      </c>
      <c r="C20" s="1">
        <f t="shared" ref="C20:C23" si="0">(23.943)*((A20)^-1.11)</f>
        <v>9.7876530347965396</v>
      </c>
      <c r="D20" s="1">
        <f t="shared" ref="D20:D23" si="1">ABS(C20-B20)</f>
        <v>5.1644007634470412E-2</v>
      </c>
      <c r="E20" s="1">
        <f t="shared" ref="E20:E23" si="2">D20/B20</f>
        <v>5.2487497238634688E-3</v>
      </c>
    </row>
    <row r="21" spans="1:5" x14ac:dyDescent="0.25">
      <c r="A21" s="1">
        <v>1.21898959892486</v>
      </c>
      <c r="B21" s="1">
        <v>19.7084601976897</v>
      </c>
      <c r="C21" s="1">
        <f t="shared" si="0"/>
        <v>19.218459175964831</v>
      </c>
      <c r="D21" s="1">
        <f t="shared" si="1"/>
        <v>0.49000102172486848</v>
      </c>
      <c r="E21" s="1">
        <f t="shared" si="2"/>
        <v>2.4862471081444924E-2</v>
      </c>
    </row>
    <row r="22" spans="1:5" x14ac:dyDescent="0.25">
      <c r="A22" s="1">
        <v>0.49659232145033699</v>
      </c>
      <c r="B22" s="1">
        <v>50.1201054491519</v>
      </c>
      <c r="C22" s="1">
        <f t="shared" si="0"/>
        <v>52.073715439890762</v>
      </c>
      <c r="D22" s="1">
        <f t="shared" si="1"/>
        <v>1.9536099907388618</v>
      </c>
      <c r="E22" s="1">
        <f t="shared" si="2"/>
        <v>3.8978569043930843E-2</v>
      </c>
    </row>
    <row r="23" spans="1:5" x14ac:dyDescent="0.25">
      <c r="A23" s="1">
        <v>0.28183829312644498</v>
      </c>
      <c r="B23" s="1">
        <v>99.347213074199502</v>
      </c>
      <c r="C23" s="1">
        <f t="shared" si="0"/>
        <v>97.651420574895326</v>
      </c>
      <c r="D23" s="1">
        <f t="shared" si="1"/>
        <v>1.6957924993041757</v>
      </c>
      <c r="E23" s="1">
        <f t="shared" si="2"/>
        <v>1.706935148787353E-2</v>
      </c>
    </row>
    <row r="24" spans="1:5" x14ac:dyDescent="0.25">
      <c r="A24" s="1"/>
      <c r="B24" s="1"/>
      <c r="C24" s="1"/>
      <c r="D24" s="1"/>
      <c r="E24" s="1"/>
    </row>
    <row r="25" spans="1:5" x14ac:dyDescent="0.25">
      <c r="A25" s="1"/>
      <c r="B25" s="1"/>
      <c r="C25" s="1"/>
      <c r="D25" s="1"/>
      <c r="E25" s="1"/>
    </row>
    <row r="26" spans="1:5" x14ac:dyDescent="0.25">
      <c r="A26" s="1"/>
      <c r="B26" s="1"/>
      <c r="C26" s="1"/>
      <c r="D26" s="1"/>
      <c r="E26" s="1"/>
    </row>
    <row r="27" spans="1:5" x14ac:dyDescent="0.25">
      <c r="A27" s="1"/>
      <c r="B27" s="1"/>
      <c r="C27" s="1"/>
      <c r="D27" s="1"/>
      <c r="E27" s="1"/>
    </row>
    <row r="28" spans="1:5" x14ac:dyDescent="0.25">
      <c r="C28" s="1"/>
      <c r="D28" s="1"/>
      <c r="E28" s="1"/>
    </row>
    <row r="29" spans="1:5" x14ac:dyDescent="0.25">
      <c r="C29" s="6" t="s">
        <v>4</v>
      </c>
      <c r="D29" s="6"/>
      <c r="E29" s="3">
        <f>AVERAGE(E19:E28)</f>
        <v>1.9093149778108925E-2</v>
      </c>
    </row>
  </sheetData>
  <mergeCells count="6">
    <mergeCell ref="E17:E18"/>
    <mergeCell ref="C29:D29"/>
    <mergeCell ref="A1:A2"/>
    <mergeCell ref="B17:B18"/>
    <mergeCell ref="C17:C18"/>
    <mergeCell ref="D17:D18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CL2</vt:lpstr>
      <vt:lpstr>NOx</vt:lpstr>
      <vt:lpstr>O3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Miguel angel Califa</dc:creator>
  <cp:lastModifiedBy>Onmotica Developer</cp:lastModifiedBy>
  <dcterms:created xsi:type="dcterms:W3CDTF">2019-08-13T03:04:53Z</dcterms:created>
  <dcterms:modified xsi:type="dcterms:W3CDTF">2019-08-14T23:22:06Z</dcterms:modified>
</cp:coreProperties>
</file>